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Eredmény maximalizálás" sheetId="1" r:id="rId1"/>
  </sheets>
  <definedNames>
    <definedName name="solver_adj" localSheetId="0" hidden="1">'Eredmény maximalizálás'!$D$12:$H$12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'Eredmény maximalizálás'!$D$12:$H$12</definedName>
    <definedName name="solver_lhs2" localSheetId="0" hidden="1">'Eredmény maximalizálás'!$D$12:$H$12</definedName>
    <definedName name="solver_lhs3" localSheetId="0" hidden="1">'Eredmény maximalizálás'!$D$12:$H$12</definedName>
    <definedName name="solver_lhs4" localSheetId="0" hidden="1">'Eredmény maximalizálás'!$I$15:$I$17</definedName>
    <definedName name="solver_lhs5" localSheetId="0" hidden="1">'Eredmény maximalizálás'!$I$15:$I$17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'Eredmény maximalizálás'!$D$22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hs1" localSheetId="0" hidden="1">'Eredmény maximalizálás'!$D$6:$H$6</definedName>
    <definedName name="solver_rhs2" localSheetId="0" hidden="1">egész</definedName>
    <definedName name="solver_rhs3" localSheetId="0" hidden="1">'Eredmény maximalizálás'!$D$5:$H$5</definedName>
    <definedName name="solver_rhs4" localSheetId="0" hidden="1">'Eredmény maximalizálás'!$J$15:$J$17</definedName>
    <definedName name="solver_rhs5" localSheetId="0" hidden="1">'Eredmény maximalizálás'!$J$15:$J$17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D22" i="1" l="1"/>
  <c r="E20" i="1"/>
  <c r="F20" i="1"/>
  <c r="G20" i="1"/>
  <c r="H20" i="1"/>
  <c r="D20" i="1"/>
  <c r="D16" i="1"/>
  <c r="E16" i="1"/>
  <c r="F16" i="1"/>
  <c r="G16" i="1"/>
  <c r="H16" i="1"/>
  <c r="D17" i="1"/>
  <c r="E17" i="1"/>
  <c r="F17" i="1"/>
  <c r="G17" i="1"/>
  <c r="H17" i="1"/>
  <c r="E15" i="1"/>
  <c r="F15" i="1"/>
  <c r="G15" i="1"/>
  <c r="H15" i="1"/>
  <c r="D15" i="1"/>
  <c r="I15" i="1" l="1"/>
  <c r="J15" i="1"/>
  <c r="J16" i="1"/>
  <c r="I17" i="1"/>
  <c r="J17" i="1"/>
  <c r="I16" i="1" l="1"/>
</calcChain>
</file>

<file path=xl/sharedStrings.xml><?xml version="1.0" encoding="utf-8"?>
<sst xmlns="http://schemas.openxmlformats.org/spreadsheetml/2006/main" count="43" uniqueCount="33">
  <si>
    <t>mFt</t>
  </si>
  <si>
    <t>Eredmény (max.)</t>
  </si>
  <si>
    <t>Ft/db</t>
  </si>
  <si>
    <t>Fedezet</t>
  </si>
  <si>
    <t>kg/db</t>
  </si>
  <si>
    <t>Összes alapanyag</t>
  </si>
  <si>
    <t>normaóra</t>
  </si>
  <si>
    <t>Összes normaóra</t>
  </si>
  <si>
    <t>gépóra</t>
  </si>
  <si>
    <t>Összes gépóra</t>
  </si>
  <si>
    <t>Korlát</t>
  </si>
  <si>
    <t>Összesen</t>
  </si>
  <si>
    <t>Megnevezés</t>
  </si>
  <si>
    <t>Értékesítés</t>
  </si>
  <si>
    <t>tonna</t>
  </si>
  <si>
    <t>Alapanyag</t>
  </si>
  <si>
    <t>Normaóra</t>
  </si>
  <si>
    <t>nó/db</t>
  </si>
  <si>
    <t>Gépóra</t>
  </si>
  <si>
    <t>gó/db</t>
  </si>
  <si>
    <t>Felhasználható erőforrások mennyisége:</t>
  </si>
  <si>
    <t>Fajlagos felhasználások</t>
  </si>
  <si>
    <t>db</t>
  </si>
  <si>
    <t>Értékesítési maximum</t>
  </si>
  <si>
    <t>Értékesítési minimum</t>
  </si>
  <si>
    <t>Közvetlen önköltség</t>
  </si>
  <si>
    <t>Nettó eladási ár</t>
  </si>
  <si>
    <t>E</t>
  </si>
  <si>
    <t>D</t>
  </si>
  <si>
    <t>C</t>
  </si>
  <si>
    <t>B</t>
  </si>
  <si>
    <t>A</t>
  </si>
  <si>
    <t>M.e.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</si>
</sst>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164" fontId="0" fillId="0" borderId="1" xfId="0" applyNumberFormat="1" applyBorder="1"/>
    <xf numFmtId="165" fontId="0" fillId="0" borderId="1" xfId="0" applyNumberFormat="1" applyBorder="1"/>
    <xf numFmtId="165" fontId="0" fillId="0" borderId="0" xfId="1" applyNumberFormat="1" applyFont="1" applyBorder="1"/>
    <xf numFmtId="0" fontId="0" fillId="0" borderId="0" xfId="0" applyFill="1" applyBorder="1"/>
    <xf numFmtId="165" fontId="0" fillId="0" borderId="0" xfId="0" applyNumberFormat="1"/>
    <xf numFmtId="165" fontId="0" fillId="0" borderId="1" xfId="1" applyNumberFormat="1" applyFont="1" applyBorder="1"/>
    <xf numFmtId="165" fontId="0" fillId="2" borderId="2" xfId="1" applyNumberFormat="1" applyFont="1" applyFill="1" applyBorder="1"/>
    <xf numFmtId="0" fontId="0" fillId="0" borderId="3" xfId="0" applyBorder="1"/>
    <xf numFmtId="0" fontId="0" fillId="0" borderId="4" xfId="0" applyFill="1" applyBorder="1"/>
    <xf numFmtId="165" fontId="0" fillId="2" borderId="5" xfId="1" applyNumberFormat="1" applyFont="1" applyFill="1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4" fontId="0" fillId="0" borderId="1" xfId="1" applyNumberFormat="1" applyFont="1" applyBorder="1"/>
    <xf numFmtId="165" fontId="0" fillId="0" borderId="11" xfId="1" applyNumberFormat="1" applyFont="1" applyBorder="1"/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Border="1" applyAlignment="1">
      <alignment horizontal="center"/>
    </xf>
    <xf numFmtId="165" fontId="0" fillId="0" borderId="23" xfId="1" applyNumberFormat="1" applyFont="1" applyBorder="1"/>
    <xf numFmtId="165" fontId="0" fillId="0" borderId="24" xfId="1" applyNumberFormat="1" applyFont="1" applyBorder="1"/>
    <xf numFmtId="164" fontId="0" fillId="0" borderId="24" xfId="1" applyNumberFormat="1" applyFont="1" applyBorder="1"/>
    <xf numFmtId="164" fontId="0" fillId="0" borderId="24" xfId="0" applyNumberFormat="1" applyBorder="1"/>
    <xf numFmtId="164" fontId="0" fillId="0" borderId="25" xfId="0" applyNumberFormat="1" applyBorder="1"/>
    <xf numFmtId="0" fontId="0" fillId="0" borderId="10" xfId="0" applyBorder="1"/>
    <xf numFmtId="0" fontId="0" fillId="0" borderId="26" xfId="0" applyBorder="1"/>
    <xf numFmtId="0" fontId="0" fillId="0" borderId="27" xfId="0" applyBorder="1"/>
    <xf numFmtId="165" fontId="0" fillId="0" borderId="27" xfId="1" applyNumberFormat="1" applyFont="1" applyBorder="1"/>
    <xf numFmtId="0" fontId="0" fillId="0" borderId="27" xfId="0" applyFill="1" applyBorder="1"/>
    <xf numFmtId="0" fontId="0" fillId="0" borderId="28" xfId="0" applyFill="1" applyBorder="1"/>
  </cellXfs>
  <cellStyles count="2">
    <cellStyle name="Ezres" xfId="1" builtinId="3"/>
    <cellStyle name="Normá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tabSelected="1" zoomScaleNormal="100" workbookViewId="0">
      <selection activeCell="D22" sqref="D22"/>
    </sheetView>
  </sheetViews>
  <sheetFormatPr defaultRowHeight="15" x14ac:dyDescent="0.25"/>
  <cols>
    <col min="1" max="1" width="1" customWidth="1"/>
    <col min="2" max="2" width="22" bestFit="1" customWidth="1"/>
    <col min="3" max="3" width="11" bestFit="1" customWidth="1"/>
    <col min="4" max="4" width="16.140625" bestFit="1" customWidth="1"/>
    <col min="5" max="5" width="11" bestFit="1" customWidth="1"/>
    <col min="6" max="6" width="10" bestFit="1" customWidth="1"/>
    <col min="7" max="7" width="11" bestFit="1" customWidth="1"/>
    <col min="8" max="8" width="10" bestFit="1" customWidth="1"/>
    <col min="9" max="10" width="11.5703125" bestFit="1" customWidth="1"/>
    <col min="11" max="11" width="19.7109375" customWidth="1"/>
    <col min="12" max="12" width="10.42578125" bestFit="1" customWidth="1"/>
    <col min="13" max="13" width="12.5703125" bestFit="1" customWidth="1"/>
  </cols>
  <sheetData>
    <row r="1" spans="2:12" ht="15.75" thickBot="1" x14ac:dyDescent="0.3"/>
    <row r="2" spans="2:12" ht="15.75" thickBot="1" x14ac:dyDescent="0.3">
      <c r="B2" s="28" t="s">
        <v>12</v>
      </c>
      <c r="C2" s="39" t="s">
        <v>32</v>
      </c>
      <c r="D2" s="33" t="s">
        <v>31</v>
      </c>
      <c r="E2" s="26" t="s">
        <v>30</v>
      </c>
      <c r="F2" s="26" t="s">
        <v>29</v>
      </c>
      <c r="G2" s="26" t="s">
        <v>28</v>
      </c>
      <c r="H2" s="27" t="s">
        <v>27</v>
      </c>
    </row>
    <row r="3" spans="2:12" x14ac:dyDescent="0.25">
      <c r="B3" s="29" t="s">
        <v>26</v>
      </c>
      <c r="C3" s="40" t="s">
        <v>2</v>
      </c>
      <c r="D3" s="34">
        <v>12000</v>
      </c>
      <c r="E3" s="24">
        <v>20000</v>
      </c>
      <c r="F3" s="24">
        <v>17000</v>
      </c>
      <c r="G3" s="24">
        <v>32000</v>
      </c>
      <c r="H3" s="25">
        <v>15000</v>
      </c>
      <c r="J3" s="16" t="s">
        <v>20</v>
      </c>
      <c r="K3" s="15"/>
      <c r="L3" s="14"/>
    </row>
    <row r="4" spans="2:12" x14ac:dyDescent="0.25">
      <c r="B4" s="30" t="s">
        <v>25</v>
      </c>
      <c r="C4" s="41" t="s">
        <v>2</v>
      </c>
      <c r="D4" s="35">
        <v>7500</v>
      </c>
      <c r="E4" s="7">
        <v>14000</v>
      </c>
      <c r="F4" s="7">
        <v>10000</v>
      </c>
      <c r="G4" s="7">
        <v>20000</v>
      </c>
      <c r="H4" s="19">
        <v>9200</v>
      </c>
      <c r="J4" s="13" t="s">
        <v>18</v>
      </c>
      <c r="K4" s="1" t="s">
        <v>8</v>
      </c>
      <c r="L4" s="11">
        <v>50000</v>
      </c>
    </row>
    <row r="5" spans="2:12" x14ac:dyDescent="0.25">
      <c r="B5" s="30" t="s">
        <v>24</v>
      </c>
      <c r="C5" s="42" t="s">
        <v>22</v>
      </c>
      <c r="D5" s="35">
        <v>2000</v>
      </c>
      <c r="E5" s="7">
        <v>0</v>
      </c>
      <c r="F5" s="7">
        <v>5000</v>
      </c>
      <c r="G5" s="7">
        <v>10000</v>
      </c>
      <c r="H5" s="19">
        <v>0</v>
      </c>
      <c r="J5" s="12" t="s">
        <v>16</v>
      </c>
      <c r="K5" s="1" t="s">
        <v>6</v>
      </c>
      <c r="L5" s="11">
        <v>75000</v>
      </c>
    </row>
    <row r="6" spans="2:12" ht="15.75" thickBot="1" x14ac:dyDescent="0.3">
      <c r="B6" s="30" t="s">
        <v>23</v>
      </c>
      <c r="C6" s="42" t="s">
        <v>22</v>
      </c>
      <c r="D6" s="35">
        <v>10000</v>
      </c>
      <c r="E6" s="7">
        <v>12000</v>
      </c>
      <c r="F6" s="7">
        <v>14000</v>
      </c>
      <c r="G6" s="7">
        <v>15000</v>
      </c>
      <c r="H6" s="19">
        <v>20000</v>
      </c>
      <c r="J6" s="10" t="s">
        <v>15</v>
      </c>
      <c r="K6" s="9" t="s">
        <v>14</v>
      </c>
      <c r="L6" s="8">
        <v>450</v>
      </c>
    </row>
    <row r="7" spans="2:12" x14ac:dyDescent="0.25">
      <c r="B7" s="31" t="s">
        <v>21</v>
      </c>
      <c r="C7" s="42"/>
      <c r="D7" s="35"/>
      <c r="E7" s="7"/>
      <c r="F7" s="17"/>
      <c r="G7" s="17"/>
      <c r="H7" s="20"/>
    </row>
    <row r="8" spans="2:12" x14ac:dyDescent="0.25">
      <c r="B8" s="30" t="s">
        <v>18</v>
      </c>
      <c r="C8" s="42" t="s">
        <v>19</v>
      </c>
      <c r="D8" s="36">
        <v>0.6</v>
      </c>
      <c r="E8" s="18">
        <v>0.8</v>
      </c>
      <c r="F8" s="2">
        <v>1.1000000000000001</v>
      </c>
      <c r="G8" s="2">
        <v>1.4</v>
      </c>
      <c r="H8" s="21">
        <v>0.7</v>
      </c>
    </row>
    <row r="9" spans="2:12" x14ac:dyDescent="0.25">
      <c r="B9" s="31" t="s">
        <v>16</v>
      </c>
      <c r="C9" s="43" t="s">
        <v>17</v>
      </c>
      <c r="D9" s="37">
        <v>0.8</v>
      </c>
      <c r="E9" s="2">
        <v>1</v>
      </c>
      <c r="F9" s="2">
        <v>1.4</v>
      </c>
      <c r="G9" s="2">
        <v>1.9</v>
      </c>
      <c r="H9" s="21">
        <v>1</v>
      </c>
    </row>
    <row r="10" spans="2:12" ht="15.75" thickBot="1" x14ac:dyDescent="0.3">
      <c r="B10" s="32" t="s">
        <v>15</v>
      </c>
      <c r="C10" s="44" t="s">
        <v>4</v>
      </c>
      <c r="D10" s="38">
        <v>5.0999999999999996</v>
      </c>
      <c r="E10" s="22">
        <v>8.4</v>
      </c>
      <c r="F10" s="22">
        <v>6.5</v>
      </c>
      <c r="G10" s="22">
        <v>8.6</v>
      </c>
      <c r="H10" s="23">
        <v>4.8</v>
      </c>
    </row>
    <row r="11" spans="2:12" x14ac:dyDescent="0.25">
      <c r="B11" s="1"/>
      <c r="C11" s="1"/>
      <c r="D11" s="1"/>
      <c r="E11" s="1"/>
      <c r="F11" s="1"/>
      <c r="G11" s="1"/>
      <c r="H11" s="1"/>
    </row>
    <row r="12" spans="2:12" x14ac:dyDescent="0.25">
      <c r="B12" s="5" t="s">
        <v>13</v>
      </c>
      <c r="C12" s="1"/>
      <c r="D12" s="7">
        <v>2000</v>
      </c>
      <c r="E12" s="7">
        <v>10375</v>
      </c>
      <c r="F12" s="7">
        <v>5000</v>
      </c>
      <c r="G12" s="7">
        <v>15000</v>
      </c>
      <c r="H12" s="7">
        <v>20000</v>
      </c>
      <c r="I12" s="1"/>
    </row>
    <row r="13" spans="2:12" x14ac:dyDescent="0.25">
      <c r="B13" s="1"/>
      <c r="C13" s="1"/>
      <c r="D13" s="1"/>
      <c r="E13" s="1"/>
      <c r="F13" s="1"/>
      <c r="G13" s="1"/>
      <c r="H13" s="1"/>
    </row>
    <row r="14" spans="2:12" x14ac:dyDescent="0.25">
      <c r="B14" s="1" t="s">
        <v>12</v>
      </c>
      <c r="C14" s="1"/>
      <c r="D14" s="4"/>
      <c r="E14" s="4"/>
      <c r="F14" s="1"/>
      <c r="G14" s="1"/>
      <c r="H14" s="1"/>
      <c r="I14" t="s">
        <v>11</v>
      </c>
      <c r="J14" t="s">
        <v>10</v>
      </c>
    </row>
    <row r="15" spans="2:12" x14ac:dyDescent="0.25">
      <c r="B15" s="1" t="s">
        <v>9</v>
      </c>
      <c r="C15" s="4" t="s">
        <v>8</v>
      </c>
      <c r="D15" s="3">
        <f>D8*D$12</f>
        <v>1200</v>
      </c>
      <c r="E15" s="3">
        <f t="shared" ref="E15:H15" si="0">E8*E$12</f>
        <v>8300</v>
      </c>
      <c r="F15" s="3">
        <f t="shared" si="0"/>
        <v>5500</v>
      </c>
      <c r="G15" s="3">
        <f t="shared" si="0"/>
        <v>21000</v>
      </c>
      <c r="H15" s="3">
        <f t="shared" si="0"/>
        <v>14000</v>
      </c>
      <c r="I15" s="6">
        <f>SUM(D15:H15)</f>
        <v>50000</v>
      </c>
      <c r="J15" s="6">
        <f>L4</f>
        <v>50000</v>
      </c>
    </row>
    <row r="16" spans="2:12" x14ac:dyDescent="0.25">
      <c r="B16" s="1" t="s">
        <v>7</v>
      </c>
      <c r="C16" s="4" t="s">
        <v>6</v>
      </c>
      <c r="D16" s="3">
        <f t="shared" ref="D16:H16" si="1">D9*D$12</f>
        <v>1600</v>
      </c>
      <c r="E16" s="3">
        <f t="shared" si="1"/>
        <v>10375</v>
      </c>
      <c r="F16" s="3">
        <f t="shared" si="1"/>
        <v>7000</v>
      </c>
      <c r="G16" s="3">
        <f t="shared" si="1"/>
        <v>28500</v>
      </c>
      <c r="H16" s="3">
        <f t="shared" si="1"/>
        <v>20000</v>
      </c>
      <c r="I16" s="6">
        <f>SUM(D16:H16)</f>
        <v>67475</v>
      </c>
      <c r="J16" s="6">
        <f>L5</f>
        <v>75000</v>
      </c>
    </row>
    <row r="17" spans="2:10" x14ac:dyDescent="0.25">
      <c r="B17" s="1" t="s">
        <v>5</v>
      </c>
      <c r="C17" s="4" t="s">
        <v>4</v>
      </c>
      <c r="D17" s="3">
        <f t="shared" ref="D17:H17" si="2">D10*D$12</f>
        <v>10200</v>
      </c>
      <c r="E17" s="3">
        <f t="shared" si="2"/>
        <v>87150</v>
      </c>
      <c r="F17" s="3">
        <f t="shared" si="2"/>
        <v>32500</v>
      </c>
      <c r="G17" s="3">
        <f t="shared" si="2"/>
        <v>129000</v>
      </c>
      <c r="H17" s="3">
        <f t="shared" si="2"/>
        <v>96000</v>
      </c>
      <c r="I17" s="6">
        <f>SUM(D17:H17)</f>
        <v>354850</v>
      </c>
      <c r="J17" s="6">
        <f>L6*1000</f>
        <v>450000</v>
      </c>
    </row>
    <row r="18" spans="2:10" x14ac:dyDescent="0.25">
      <c r="B18" s="5"/>
      <c r="C18" s="4"/>
      <c r="D18" s="4"/>
      <c r="E18" s="4"/>
      <c r="F18" s="1"/>
      <c r="G18" s="1"/>
      <c r="H18" s="1"/>
    </row>
    <row r="19" spans="2:10" x14ac:dyDescent="0.25">
      <c r="B19" s="1"/>
      <c r="C19" s="4"/>
      <c r="D19" s="4"/>
      <c r="E19" s="4"/>
      <c r="F19" s="1"/>
      <c r="G19" s="1"/>
      <c r="H19" s="1"/>
    </row>
    <row r="20" spans="2:10" x14ac:dyDescent="0.25">
      <c r="B20" s="1" t="s">
        <v>3</v>
      </c>
      <c r="C20" s="1" t="s">
        <v>2</v>
      </c>
      <c r="D20" s="3">
        <f>D3-D4</f>
        <v>4500</v>
      </c>
      <c r="E20" s="3">
        <f t="shared" ref="E20:H20" si="3">E3-E4</f>
        <v>6000</v>
      </c>
      <c r="F20" s="3">
        <f t="shared" si="3"/>
        <v>7000</v>
      </c>
      <c r="G20" s="3">
        <f t="shared" si="3"/>
        <v>12000</v>
      </c>
      <c r="H20" s="3">
        <f t="shared" si="3"/>
        <v>5800</v>
      </c>
    </row>
    <row r="22" spans="2:10" x14ac:dyDescent="0.25">
      <c r="B22" t="s">
        <v>1</v>
      </c>
      <c r="C22" t="s">
        <v>0</v>
      </c>
      <c r="D22" s="2">
        <f>SUMPRODUCT(D12:H12,D20:H20)/1000000</f>
        <v>402.25</v>
      </c>
    </row>
    <row r="27" spans="2:10" x14ac:dyDescent="0.25">
      <c r="B27" s="1"/>
      <c r="C27" s="1"/>
      <c r="D27" s="1"/>
      <c r="E27" s="1"/>
      <c r="F27" s="1"/>
      <c r="G27" s="1"/>
      <c r="H27" s="1"/>
    </row>
    <row r="28" spans="2:10" x14ac:dyDescent="0.25">
      <c r="B28" s="1"/>
      <c r="C28" s="1"/>
      <c r="D28" s="1"/>
      <c r="E28" s="1"/>
      <c r="F28" s="1"/>
      <c r="G28" s="1"/>
      <c r="H28" s="1"/>
    </row>
    <row r="29" spans="2:10" x14ac:dyDescent="0.25">
      <c r="B29" s="1"/>
      <c r="C29" s="1"/>
      <c r="D29" s="1"/>
      <c r="E29" s="1"/>
      <c r="F29" s="1"/>
      <c r="G29" s="1"/>
      <c r="H29" s="1"/>
    </row>
    <row r="30" spans="2:10" x14ac:dyDescent="0.25">
      <c r="B30" s="1"/>
      <c r="C30" s="1"/>
      <c r="D30" s="1"/>
      <c r="E30" s="1"/>
      <c r="F30" s="1"/>
      <c r="G30" s="1"/>
      <c r="H30" s="1"/>
    </row>
  </sheetData>
  <conditionalFormatting sqref="I15:I17">
    <cfRule type="cellIs" dxfId="0" priority="1" operator="greaterThan">
      <formula>J15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 maximalizálás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 Flow Navigátor Tanácsadó Kft</dc:creator>
  <cp:lastModifiedBy>Cash Flow Navigátor Tanácsadó Kft</cp:lastModifiedBy>
  <dcterms:created xsi:type="dcterms:W3CDTF">2015-08-02T08:18:47Z</dcterms:created>
  <dcterms:modified xsi:type="dcterms:W3CDTF">2015-12-08T18:04:59Z</dcterms:modified>
</cp:coreProperties>
</file>